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8fab18b77d1a23a1/"/>
    </mc:Choice>
  </mc:AlternateContent>
  <xr:revisionPtr revIDLastSave="132" documentId="8_{688AD0A5-0662-4762-8467-363B2A9CCEF8}" xr6:coauthVersionLast="47" xr6:coauthVersionMax="47" xr10:uidLastSave="{1BB3C718-7C3F-4FCE-8584-DC634FDF27BF}"/>
  <bookViews>
    <workbookView xWindow="-110" yWindow="-110" windowWidth="19420" windowHeight="11500" xr2:uid="{B66580F4-25AE-42EF-BDBA-17BED50172EB}"/>
  </bookViews>
  <sheets>
    <sheet name="Sheet1" sheetId="1" r:id="rId1"/>
  </sheets>
  <definedNames>
    <definedName name="Montmorillonite以外密度">Sheet1!$B$3</definedName>
    <definedName name="Montmorillonite単位層厚">Sheet1!$G$3</definedName>
    <definedName name="Montmorillonite膨潤体積ひずみ">Sheet1!$B$7</definedName>
    <definedName name="Montmorillonite密度">Sheet1!$A$3</definedName>
    <definedName name="ベントナイト配合率">Sheet1!$D$3</definedName>
    <definedName name="モンモリロナイト含有率">Sheet1!$A$5</definedName>
    <definedName name="供試体膨潤ひずみ">Sheet1!$A$7</definedName>
    <definedName name="砂粒子密度">Sheet1!$C$3</definedName>
    <definedName name="初期乾燥密度">Sheet1!$B$5</definedName>
    <definedName name="初期間隙比">Sheet1!$C$5</definedName>
    <definedName name="平均土粒子密度">Sheet1!$E$3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" i="1" l="1"/>
  <c r="C5" i="1" s="1"/>
  <c r="B7" i="1" s="1"/>
  <c r="C10" i="1" s="1"/>
  <c r="C11" i="1" s="1"/>
  <c r="D10" i="1" l="1"/>
  <c r="D11" i="1" s="1"/>
  <c r="E10" i="1"/>
  <c r="E11" i="1" s="1"/>
  <c r="B10" i="1"/>
  <c r="B11" i="1" s="1"/>
</calcChain>
</file>

<file path=xl/sharedStrings.xml><?xml version="1.0" encoding="utf-8"?>
<sst xmlns="http://schemas.openxmlformats.org/spreadsheetml/2006/main" count="18" uniqueCount="18">
  <si>
    <t>Bentonite
content
(%)</t>
    <phoneticPr fontId="1"/>
  </si>
  <si>
    <t>Montmollonite
content of
bentonite
(%)</t>
    <phoneticPr fontId="1"/>
  </si>
  <si>
    <r>
      <t>Density,
Montmorillonite
(Mg/m</t>
    </r>
    <r>
      <rPr>
        <vertAlign val="superscript"/>
        <sz val="11"/>
        <color theme="1"/>
        <rFont val="Arial"/>
        <family val="2"/>
      </rPr>
      <t>3</t>
    </r>
    <r>
      <rPr>
        <sz val="11"/>
        <color theme="1"/>
        <rFont val="Arial"/>
        <family val="2"/>
      </rPr>
      <t>)</t>
    </r>
    <phoneticPr fontId="1"/>
  </si>
  <si>
    <r>
      <t>Density,
mineral except
Montmorillonite
(Mg/m</t>
    </r>
    <r>
      <rPr>
        <vertAlign val="superscript"/>
        <sz val="11"/>
        <color theme="1"/>
        <rFont val="Arial"/>
        <family val="2"/>
      </rPr>
      <t>3</t>
    </r>
    <r>
      <rPr>
        <sz val="11"/>
        <color theme="1"/>
        <rFont val="Arial"/>
        <family val="2"/>
      </rPr>
      <t>)</t>
    </r>
    <phoneticPr fontId="1"/>
  </si>
  <si>
    <r>
      <t>Density,
Sand
(Mg/m</t>
    </r>
    <r>
      <rPr>
        <vertAlign val="superscript"/>
        <sz val="11"/>
        <color theme="1"/>
        <rFont val="Arial"/>
        <family val="2"/>
      </rPr>
      <t>3</t>
    </r>
    <r>
      <rPr>
        <sz val="11"/>
        <color theme="1"/>
        <rFont val="Arial"/>
        <family val="2"/>
      </rPr>
      <t>)</t>
    </r>
    <phoneticPr fontId="1"/>
  </si>
  <si>
    <r>
      <t>initial dry 
density of 
total material
 (Mg/m</t>
    </r>
    <r>
      <rPr>
        <vertAlign val="superscript"/>
        <sz val="11"/>
        <color theme="1"/>
        <rFont val="Arial"/>
        <family val="2"/>
      </rPr>
      <t>3</t>
    </r>
    <r>
      <rPr>
        <sz val="11"/>
        <color theme="1"/>
        <rFont val="Arial"/>
        <family val="2"/>
      </rPr>
      <t>)</t>
    </r>
    <phoneticPr fontId="1"/>
  </si>
  <si>
    <r>
      <t xml:space="preserve">Average Particle density
</t>
    </r>
    <r>
      <rPr>
        <sz val="11"/>
        <color theme="1"/>
        <rFont val="Symbol"/>
        <family val="1"/>
        <charset val="2"/>
      </rPr>
      <t>r</t>
    </r>
    <r>
      <rPr>
        <vertAlign val="subscript"/>
        <sz val="11"/>
        <color theme="1"/>
        <rFont val="Arial"/>
        <family val="2"/>
      </rPr>
      <t>solid</t>
    </r>
    <r>
      <rPr>
        <sz val="11"/>
        <color theme="1"/>
        <rFont val="Arial"/>
        <family val="2"/>
      </rPr>
      <t xml:space="preserve">
(Mg/m</t>
    </r>
    <r>
      <rPr>
        <vertAlign val="superscript"/>
        <sz val="11"/>
        <color theme="1"/>
        <rFont val="Arial"/>
        <family val="2"/>
      </rPr>
      <t>3</t>
    </r>
    <r>
      <rPr>
        <sz val="11"/>
        <color theme="1"/>
        <rFont val="Arial"/>
        <family val="2"/>
      </rPr>
      <t>)</t>
    </r>
    <phoneticPr fontId="1"/>
  </si>
  <si>
    <t>Void ratio</t>
    <phoneticPr fontId="1"/>
  </si>
  <si>
    <r>
      <t xml:space="preserve">Swelling strain 
of total material
</t>
    </r>
    <r>
      <rPr>
        <sz val="11"/>
        <color theme="1"/>
        <rFont val="Symbol"/>
        <family val="1"/>
        <charset val="2"/>
      </rPr>
      <t>e</t>
    </r>
    <r>
      <rPr>
        <vertAlign val="subscript"/>
        <sz val="11"/>
        <color theme="1"/>
        <rFont val="Arial"/>
        <family val="2"/>
      </rPr>
      <t>smax</t>
    </r>
    <r>
      <rPr>
        <sz val="11"/>
        <color theme="1"/>
        <rFont val="Arial"/>
        <family val="2"/>
      </rPr>
      <t xml:space="preserve">
(%)</t>
    </r>
    <phoneticPr fontId="1"/>
  </si>
  <si>
    <r>
      <t xml:space="preserve">Volmetric strain
of Montmorillonite
</t>
    </r>
    <r>
      <rPr>
        <sz val="11"/>
        <color theme="1"/>
        <rFont val="Symbol"/>
        <family val="1"/>
        <charset val="2"/>
      </rPr>
      <t>e</t>
    </r>
    <r>
      <rPr>
        <vertAlign val="subscript"/>
        <sz val="11"/>
        <color theme="1"/>
        <rFont val="Arial"/>
        <family val="2"/>
      </rPr>
      <t>sv</t>
    </r>
    <r>
      <rPr>
        <vertAlign val="superscript"/>
        <sz val="11"/>
        <color theme="1"/>
        <rFont val="Arial"/>
        <family val="2"/>
      </rPr>
      <t>*</t>
    </r>
    <r>
      <rPr>
        <sz val="11"/>
        <color theme="1"/>
        <rFont val="Arial"/>
        <family val="2"/>
      </rPr>
      <t xml:space="preserve">
(%)
(%)</t>
    </r>
    <phoneticPr fontId="1"/>
  </si>
  <si>
    <t>Na</t>
    <phoneticPr fontId="1"/>
  </si>
  <si>
    <t>Ca</t>
    <phoneticPr fontId="1"/>
  </si>
  <si>
    <t>K</t>
    <phoneticPr fontId="1"/>
  </si>
  <si>
    <t>Mg</t>
    <phoneticPr fontId="1"/>
  </si>
  <si>
    <t>Non hydrated radius
 (nm)</t>
    <phoneticPr fontId="1"/>
  </si>
  <si>
    <t>Montmorillonite layer 
thickness
t (nm)</t>
    <phoneticPr fontId="1"/>
  </si>
  <si>
    <t>di (nm)</t>
    <phoneticPr fontId="1"/>
  </si>
  <si>
    <t>Dinterlayer-I (nm)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</si>
</sst>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00"/>
  </numFmts>
  <fonts count="6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Arial"/>
      <family val="2"/>
    </font>
    <font>
      <vertAlign val="superscript"/>
      <sz val="11"/>
      <color theme="1"/>
      <name val="Arial"/>
      <family val="2"/>
    </font>
    <font>
      <sz val="11"/>
      <color theme="1"/>
      <name val="Symbol"/>
      <family val="1"/>
      <charset val="2"/>
    </font>
    <font>
      <vertAlign val="subscript"/>
      <sz val="11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FF99"/>
        <bgColor indexed="64"/>
      </patternFill>
    </fill>
    <fill>
      <patternFill patternType="solid">
        <fgColor rgb="FFFF99FF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17">
    <xf numFmtId="0" fontId="0" fillId="0" borderId="0" xfId="0">
      <alignment vertical="center"/>
    </xf>
    <xf numFmtId="0" fontId="2" fillId="2" borderId="0" xfId="0" applyFont="1" applyFill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2" fillId="3" borderId="0" xfId="0" applyFont="1" applyFill="1" applyAlignment="1">
      <alignment horizontal="center" vertical="center" wrapText="1"/>
    </xf>
    <xf numFmtId="176" fontId="2" fillId="3" borderId="0" xfId="0" applyNumberFormat="1" applyFont="1" applyFill="1" applyAlignment="1">
      <alignment horizontal="center" vertical="center"/>
    </xf>
    <xf numFmtId="176" fontId="2" fillId="0" borderId="0" xfId="0" applyNumberFormat="1" applyFont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2" fillId="4" borderId="0" xfId="0" applyFont="1" applyFill="1" applyAlignment="1">
      <alignment horizontal="center" vertical="center" wrapText="1"/>
    </xf>
    <xf numFmtId="0" fontId="2" fillId="4" borderId="0" xfId="0" applyFont="1" applyFill="1" applyAlignment="1">
      <alignment horizontal="center" vertical="center"/>
    </xf>
    <xf numFmtId="176" fontId="2" fillId="4" borderId="0" xfId="0" applyNumberFormat="1" applyFont="1" applyFill="1" applyAlignment="1">
      <alignment horizontal="center" vertical="center"/>
    </xf>
    <xf numFmtId="0" fontId="2" fillId="5" borderId="0" xfId="0" applyFont="1" applyFill="1" applyAlignment="1">
      <alignment horizontal="center" vertical="center"/>
    </xf>
    <xf numFmtId="0" fontId="2" fillId="5" borderId="0" xfId="0" applyFont="1" applyFill="1" applyAlignment="1">
      <alignment horizontal="center" vertical="center" wrapText="1"/>
    </xf>
    <xf numFmtId="11" fontId="2" fillId="0" borderId="0" xfId="0" applyNumberFormat="1" applyFont="1" applyAlignment="1">
      <alignment horizontal="center" vertical="center"/>
    </xf>
    <xf numFmtId="0" fontId="2" fillId="6" borderId="0" xfId="0" applyFont="1" applyFill="1" applyAlignment="1">
      <alignment horizontal="center" vertical="center"/>
    </xf>
    <xf numFmtId="176" fontId="2" fillId="6" borderId="0" xfId="0" applyNumberFormat="1" applyFont="1" applyFill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colors>
    <mruColors>
      <color rgb="FFFF99FF"/>
      <color rgb="FF00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7D905D-6682-4811-8A17-037E15D3E983}">
  <dimension ref="A2:G11"/>
  <sheetViews>
    <sheetView tabSelected="1" topLeftCell="A3" workbookViewId="0">
      <selection activeCell="B6" sqref="B6"/>
    </sheetView>
  </sheetViews>
  <sheetFormatPr defaultColWidth="9" defaultRowHeight="14" x14ac:dyDescent="0.55000000000000004"/>
  <cols>
    <col min="1" max="1" width="17.25" style="2" customWidth="1"/>
    <col min="2" max="2" width="16.75" style="2" customWidth="1"/>
    <col min="3" max="3" width="12.83203125" style="2" customWidth="1"/>
    <col min="4" max="4" width="11.75" style="2" customWidth="1"/>
    <col min="5" max="5" width="16.83203125" style="2" customWidth="1"/>
    <col min="6" max="6" width="9" style="2"/>
    <col min="7" max="7" width="13.6640625" style="2" customWidth="1"/>
    <col min="8" max="16384" width="9" style="2"/>
  </cols>
  <sheetData>
    <row r="2" spans="1:7" ht="73.5" customHeight="1" x14ac:dyDescent="0.55000000000000004">
      <c r="A2" s="1" t="s">
        <v>2</v>
      </c>
      <c r="B2" s="1" t="s">
        <v>3</v>
      </c>
      <c r="C2" s="1" t="s">
        <v>4</v>
      </c>
      <c r="D2" s="1" t="s">
        <v>0</v>
      </c>
      <c r="E2" s="4" t="s">
        <v>6</v>
      </c>
      <c r="G2" s="8" t="s">
        <v>15</v>
      </c>
    </row>
    <row r="3" spans="1:7" x14ac:dyDescent="0.55000000000000004">
      <c r="A3" s="3">
        <v>2.77</v>
      </c>
      <c r="B3" s="3">
        <v>2.82</v>
      </c>
      <c r="C3" s="3">
        <v>2.66</v>
      </c>
      <c r="D3" s="3">
        <v>100</v>
      </c>
      <c r="E3" s="5">
        <f>((100/モンモリロナイト含有率)*(100/ベントナイト配合率)*Montmorillonite密度)/(1+(100/モンモリロナイト含有率-1)*(Montmorillonite密度/Montmorillonite以外密度)+(100/ベントナイト配合率-1)*(100/モンモリロナイト含有率)*(Montmorillonite密度/砂粒子密度))</f>
        <v>2.7922788203753348</v>
      </c>
      <c r="G3" s="14">
        <v>0.96</v>
      </c>
    </row>
    <row r="4" spans="1:7" ht="58.5" x14ac:dyDescent="0.55000000000000004">
      <c r="A4" s="1" t="s">
        <v>1</v>
      </c>
      <c r="B4" s="1" t="s">
        <v>5</v>
      </c>
      <c r="C4" s="7" t="s">
        <v>7</v>
      </c>
    </row>
    <row r="5" spans="1:7" x14ac:dyDescent="0.55000000000000004">
      <c r="A5" s="3">
        <v>55</v>
      </c>
      <c r="B5" s="3">
        <v>1.6</v>
      </c>
      <c r="C5" s="5">
        <f>平均土粒子密度/初期乾燥密度-1</f>
        <v>0.74517426273458409</v>
      </c>
    </row>
    <row r="6" spans="1:7" ht="53.5" customHeight="1" x14ac:dyDescent="0.55000000000000004">
      <c r="A6" s="9" t="s">
        <v>8</v>
      </c>
      <c r="B6" s="9" t="s">
        <v>9</v>
      </c>
    </row>
    <row r="7" spans="1:7" x14ac:dyDescent="0.55000000000000004">
      <c r="A7" s="10">
        <v>0</v>
      </c>
      <c r="B7" s="11">
        <f>(初期間隙比+供試体膨潤ひずみ/100*(初期間隙比+1))*(1+(100/モンモリロナイト含有率-1)*Montmorillonite密度/Montmorillonite以外密度+(100/ベントナイト配合率-1)*100/モンモリロナイト含有率*Montmorillonite密度/砂粒子密度)*100</f>
        <v>134.40522243713727</v>
      </c>
    </row>
    <row r="8" spans="1:7" x14ac:dyDescent="0.55000000000000004">
      <c r="A8" s="12"/>
      <c r="B8" s="13" t="s">
        <v>10</v>
      </c>
      <c r="C8" s="12" t="s">
        <v>11</v>
      </c>
      <c r="D8" s="12" t="s">
        <v>12</v>
      </c>
      <c r="E8" s="12" t="s">
        <v>13</v>
      </c>
    </row>
    <row r="9" spans="1:7" ht="28" x14ac:dyDescent="0.55000000000000004">
      <c r="A9" s="13" t="s">
        <v>14</v>
      </c>
      <c r="B9" s="12">
        <v>9.8000000000000004E-2</v>
      </c>
      <c r="C9" s="12">
        <v>0.1115</v>
      </c>
      <c r="D9" s="12">
        <v>0.13300000000000001</v>
      </c>
      <c r="E9" s="12">
        <v>8.3500000000000005E-2</v>
      </c>
    </row>
    <row r="10" spans="1:7" x14ac:dyDescent="0.55000000000000004">
      <c r="A10" s="2" t="s">
        <v>16</v>
      </c>
      <c r="B10" s="6">
        <f>Montmorillonite膨潤体積ひずみ/100*(Montmorillonite単位層厚+B9)+B9</f>
        <v>1.5200072533849125</v>
      </c>
      <c r="C10" s="6">
        <f>Montmorillonite膨潤体積ひずみ/100*(Montmorillonite単位層厚+C9)+C9</f>
        <v>1.5516519584139254</v>
      </c>
      <c r="D10" s="6">
        <f>Montmorillonite膨潤体積ひずみ/100*(Montmorillonite単位層厚+D9)+D9</f>
        <v>1.6020490812379102</v>
      </c>
      <c r="E10" s="6">
        <f>Montmorillonite膨潤体積ひずみ/100*(Montmorillonite単位層厚+E9)+E9</f>
        <v>1.486018496131527</v>
      </c>
    </row>
    <row r="11" spans="1:7" x14ac:dyDescent="0.55000000000000004">
      <c r="A11" s="15" t="s">
        <v>17</v>
      </c>
      <c r="B11" s="16">
        <f>2*B10</f>
        <v>3.040014506769825</v>
      </c>
      <c r="C11" s="16">
        <f t="shared" ref="C11:E11" si="0">2*C10</f>
        <v>3.1033039168278509</v>
      </c>
      <c r="D11" s="16">
        <f t="shared" si="0"/>
        <v>3.2040981624758205</v>
      </c>
      <c r="E11" s="16">
        <f t="shared" si="0"/>
        <v>2.9720369922630541</v>
      </c>
    </row>
  </sheetData>
  <phoneticPr fontId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11</vt:i4>
      </vt:variant>
    </vt:vector>
  </HeadingPairs>
  <TitlesOfParts>
    <vt:vector size="12" baseType="lpstr">
      <vt:lpstr>Sheet1</vt:lpstr>
      <vt:lpstr>Montmorillonite以外密度</vt:lpstr>
      <vt:lpstr>Montmorillonite単位層厚</vt:lpstr>
      <vt:lpstr>Montmorillonite膨潤体積ひずみ</vt:lpstr>
      <vt:lpstr>Montmorillonite密度</vt:lpstr>
      <vt:lpstr>ベントナイト配合率</vt:lpstr>
      <vt:lpstr>モンモリロナイト含有率</vt:lpstr>
      <vt:lpstr>供試体膨潤ひずみ</vt:lpstr>
      <vt:lpstr>砂粒子密度</vt:lpstr>
      <vt:lpstr>初期乾燥密度</vt:lpstr>
      <vt:lpstr>初期間隙比</vt:lpstr>
      <vt:lpstr>平均土粒子密度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秀雄 小峯</dc:creator>
  <cp:lastModifiedBy>秀雄 小峯</cp:lastModifiedBy>
  <dcterms:created xsi:type="dcterms:W3CDTF">2025-10-28T06:18:38Z</dcterms:created>
  <dcterms:modified xsi:type="dcterms:W3CDTF">2025-10-29T05:45:37Z</dcterms:modified>
</cp:coreProperties>
</file>